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'cal_II'!$A$1:$D$15</definedName>
    <definedName name="_xlnm.Print_Area" localSheetId="1">'cal_ISO'!$A$1:$D$15</definedName>
    <definedName name="_xlnm.Print_Area" localSheetId="0">'evaluare'!$A$1:$D$16</definedName>
    <definedName name="_xlnm.Print_Area" localSheetId="3">'TOTAL'!$A$1:$F$16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<sst xmlns="http://schemas.openxmlformats.org/spreadsheetml/2006/main" count="58" uniqueCount="30">
  <si>
    <t>Nr.crt.</t>
  </si>
  <si>
    <t>FURNIZOR</t>
  </si>
  <si>
    <t>Fond alocat 1</t>
  </si>
  <si>
    <t>TOTAL</t>
  </si>
  <si>
    <t>VAL.PUNCT=</t>
  </si>
  <si>
    <t>ANEXA NR.   2</t>
  </si>
  <si>
    <t>ANEXA NR.   3</t>
  </si>
  <si>
    <t>ANEXA NR.   4</t>
  </si>
  <si>
    <t>3=col.2/total col.2*  total fond 1</t>
  </si>
  <si>
    <t>VALOARE PUNCT</t>
  </si>
  <si>
    <t xml:space="preserve"> Fond evaluare(50%)</t>
  </si>
  <si>
    <t>evaluare 50%</t>
  </si>
  <si>
    <t>FOND cr.calitate a)(50%din 50%)</t>
  </si>
  <si>
    <t>calitate ISO 50 din 50%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</si>
  <si>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</si>
  <si>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</si>
  <si>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</si>
  <si>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</si>
  <si>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INVESTIGATII MEDICALE PRAXIS SRL</t>
  </si>
  <si>
    <t>SPITALUL MUNICIPAL DE URGENTA PASCANI</t>
  </si>
  <si>
    <t>TOP MEDICAL GRUP SRL</t>
  </si>
  <si>
    <t>SERVICII DE LABORATOR - Anatomie patologica - CRITERIUL EVALUARE RESURSE</t>
  </si>
  <si>
    <t>FOND TOTAL ALOCAT ANAT.PATOLOGICA</t>
  </si>
  <si>
    <t>SERVICII DE LABORATOR - Anatomie patologica - CRITERIUL MANAGEMENT - ISO</t>
  </si>
  <si>
    <t xml:space="preserve">SERVICII DE LABORATOR - Anatomie patologica - CRITERIUL MANAGEMENT -SCHEME TESTARE COMPETENTA </t>
  </si>
  <si>
    <t>calitate scheme 50%</t>
  </si>
  <si>
    <t>puncte 2019</t>
  </si>
  <si>
    <t>IRO IAȘI</t>
  </si>
  <si>
    <t>29/01/2021</t>
  </si>
  <si>
    <t xml:space="preserve"> TOTAL CRITERII DE SELECTIE  - SERVICII PARACLINICE DE LABORATOR - ANATOMIE PATOLOGICA  -FEBRUARIE 2021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</si>
</sst>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  <numFmt numFmtId="225" formatCode="[$-418]dddd\,\ d\ mmmm\ yyyy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27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2" fontId="1" fillId="0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24" borderId="13" xfId="0" applyNumberFormat="1" applyFont="1" applyFill="1" applyBorder="1" applyAlignment="1">
      <alignment vertical="center"/>
    </xf>
    <xf numFmtId="2" fontId="6" fillId="0" borderId="0" xfId="57" applyNumberFormat="1" applyFont="1" applyFill="1" applyAlignment="1">
      <alignment vertical="center"/>
      <protection/>
    </xf>
    <xf numFmtId="0" fontId="0" fillId="24" borderId="0" xfId="57" applyFill="1" applyBorder="1" applyAlignment="1">
      <alignment vertical="center"/>
      <protection/>
    </xf>
    <xf numFmtId="0" fontId="0" fillId="24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0" fontId="1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4" fontId="1" fillId="0" borderId="19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1" fontId="1" fillId="0" borderId="16" xfId="57" applyNumberFormat="1" applyFont="1" applyFill="1" applyBorder="1" applyAlignment="1">
      <alignment vertical="center" wrapText="1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1" fillId="24" borderId="14" xfId="57" applyNumberFormat="1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0" fillId="24" borderId="24" xfId="0" applyNumberFormat="1" applyFont="1" applyFill="1" applyBorder="1" applyAlignment="1">
      <alignment vertical="center"/>
    </xf>
    <xf numFmtId="4" fontId="0" fillId="24" borderId="25" xfId="57" applyNumberFormat="1" applyFont="1" applyFill="1" applyBorder="1" applyAlignment="1">
      <alignment vertical="center"/>
      <protection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58" applyNumberFormat="1" applyFont="1" applyFill="1" applyBorder="1" applyAlignment="1">
      <alignment horizontal="center" vertical="center"/>
      <protection/>
    </xf>
    <xf numFmtId="1" fontId="4" fillId="0" borderId="15" xfId="57" applyNumberFormat="1" applyFont="1" applyFill="1" applyBorder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horizontal="center" vertical="center" wrapText="1"/>
      <protection/>
    </xf>
    <xf numFmtId="1" fontId="4" fillId="0" borderId="17" xfId="57" applyNumberFormat="1" applyFont="1" applyFill="1" applyBorder="1" applyAlignment="1">
      <alignment horizontal="center" vertical="center"/>
      <protection/>
    </xf>
    <xf numFmtId="4" fontId="0" fillId="24" borderId="27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tabSelected="1" zoomScalePageLayoutView="0" workbookViewId="0" topLeftCell="A1">
      <selection activeCell="A1" sqref="A1:IV10"/>
    </sheetView>
  </sheetViews>
  <sheetFormatPr defaultColWidth="9.140625" defaultRowHeight="12.75"/>
  <cols>
    <col min="1" max="1" width="3.7109375" style="1" customWidth="1"/>
    <col min="2" max="2" width="45.28125" style="52" customWidth="1"/>
    <col min="3" max="3" width="15.00390625" style="53" customWidth="1"/>
    <col min="4" max="4" width="21.57421875" style="54" customWidth="1"/>
    <col min="5" max="16384" width="9.140625" style="1" customWidth="1"/>
  </cols>
  <sheetData>
    <row r="1" spans="1:4" s="21" customFormat="1" ht="13.5">
      <c r="A1" s="120" t="s">
        <v>21</v>
      </c>
      <c r="B1" s="120"/>
      <c r="C1" s="120"/>
      <c r="D1" s="120"/>
    </row>
    <row r="2" spans="2:4" s="2" customFormat="1" ht="15">
      <c r="B2" s="39"/>
      <c r="C2" s="24"/>
      <c r="D2" s="23"/>
    </row>
    <row r="3" spans="2:4" s="2" customFormat="1" ht="15">
      <c r="B3" s="39"/>
      <c r="C3" s="24"/>
      <c r="D3" s="5" t="s">
        <v>5</v>
      </c>
    </row>
    <row r="4" spans="2:3" s="2" customFormat="1" ht="16.5" customHeight="1" thickBot="1">
      <c r="B4" s="118" t="s">
        <v>28</v>
      </c>
      <c r="C4" s="119"/>
    </row>
    <row r="5" spans="1:4" s="89" customFormat="1" ht="26.25">
      <c r="A5" s="87" t="s">
        <v>0</v>
      </c>
      <c r="B5" s="88" t="s">
        <v>1</v>
      </c>
      <c r="C5" s="104" t="s">
        <v>26</v>
      </c>
      <c r="D5" s="93" t="s">
        <v>2</v>
      </c>
    </row>
    <row r="6" spans="1:4" s="55" customFormat="1" ht="27" thickBot="1">
      <c r="A6" s="78">
        <v>0</v>
      </c>
      <c r="B6" s="79">
        <v>1</v>
      </c>
      <c r="C6" s="80">
        <v>2</v>
      </c>
      <c r="D6" s="94" t="s">
        <v>8</v>
      </c>
    </row>
    <row r="7" spans="1:4" s="40" customFormat="1" ht="12.75">
      <c r="A7" s="38">
        <v>1</v>
      </c>
      <c r="B7" s="18" t="s">
        <v>18</v>
      </c>
      <c r="C7" s="27">
        <v>69</v>
      </c>
      <c r="D7" s="95">
        <f>ROUND(C7/C$11*C$12,2)</f>
        <v>862.88</v>
      </c>
    </row>
    <row r="8" spans="1:4" s="40" customFormat="1" ht="12.75">
      <c r="A8" s="38">
        <f>A7+1</f>
        <v>2</v>
      </c>
      <c r="B8" s="18" t="s">
        <v>27</v>
      </c>
      <c r="C8" s="27">
        <v>448</v>
      </c>
      <c r="D8" s="95">
        <f>ROUND(C8/C$11*C$12,2)</f>
        <v>5602.48</v>
      </c>
    </row>
    <row r="9" spans="1:4" s="41" customFormat="1" ht="12.75">
      <c r="A9" s="38">
        <f>A8+1</f>
        <v>3</v>
      </c>
      <c r="B9" s="18" t="s">
        <v>19</v>
      </c>
      <c r="C9" s="27">
        <v>79</v>
      </c>
      <c r="D9" s="95">
        <f>ROUND(C9/C$11*C$12,2)</f>
        <v>987.94</v>
      </c>
    </row>
    <row r="10" spans="1:4" s="42" customFormat="1" ht="12.75">
      <c r="A10" s="38">
        <f>A9+1</f>
        <v>4</v>
      </c>
      <c r="B10" s="25" t="s">
        <v>20</v>
      </c>
      <c r="C10" s="27">
        <v>79</v>
      </c>
      <c r="D10" s="95">
        <f>ROUND(C10/C$11*C$12,2)</f>
        <v>987.94</v>
      </c>
    </row>
    <row r="11" spans="1:4" ht="12.75">
      <c r="A11" s="43"/>
      <c r="B11" s="56" t="s">
        <v>3</v>
      </c>
      <c r="C11" s="15">
        <f>SUM(C7:C10)</f>
        <v>675</v>
      </c>
      <c r="D11" s="96">
        <f>SUM(D7:D10)</f>
        <v>8441.24</v>
      </c>
    </row>
    <row r="12" spans="1:4" ht="12.75">
      <c r="A12" s="43"/>
      <c r="B12" s="45" t="s">
        <v>10</v>
      </c>
      <c r="C12" s="91">
        <f>C13*50%-0.01</f>
        <v>8441.24</v>
      </c>
      <c r="D12" s="97"/>
    </row>
    <row r="13" spans="1:4" ht="13.5" thickBot="1">
      <c r="A13" s="46"/>
      <c r="B13" s="26" t="s">
        <v>22</v>
      </c>
      <c r="C13" s="92">
        <v>16882.5</v>
      </c>
      <c r="D13" s="98"/>
    </row>
    <row r="14" spans="1:4" ht="12.75">
      <c r="A14" s="42"/>
      <c r="B14" s="47"/>
      <c r="C14" s="44"/>
      <c r="D14" s="48"/>
    </row>
    <row r="15" spans="2:4" s="42" customFormat="1" ht="12.75">
      <c r="B15" s="47" t="s">
        <v>4</v>
      </c>
      <c r="C15" s="44">
        <f>ROUND(C12/C11,2)</f>
        <v>12.51</v>
      </c>
      <c r="D15" s="48"/>
    </row>
    <row r="16" spans="2:4" s="42" customFormat="1" ht="12.75">
      <c r="B16" s="47"/>
      <c r="C16" s="44"/>
      <c r="D16" s="48"/>
    </row>
    <row r="17" spans="2:4" ht="12.75">
      <c r="B17" s="49"/>
      <c r="C17" s="50"/>
      <c r="D17" s="51"/>
    </row>
    <row r="18" spans="2:4" ht="12.75">
      <c r="B18" s="49"/>
      <c r="C18" s="50"/>
      <c r="D18" s="51"/>
    </row>
    <row r="19" spans="2:4" ht="12.75">
      <c r="B19" s="49"/>
      <c r="C19" s="50"/>
      <c r="D19" s="51"/>
    </row>
    <row r="20" spans="2:4" ht="12.75">
      <c r="B20" s="49"/>
      <c r="C20" s="50"/>
      <c r="D20" s="51"/>
    </row>
  </sheetData>
  <sheetProtection/>
  <mergeCells count="1">
    <mergeCell ref="A1:D1"/>
  </mergeCells>
  <printOptions horizontalCentered="1" verticalCentered="1"/>
  <pageMargins left="0.66" right="0.196850393700787" top="0.24" bottom="0" header="0.17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zoomScalePageLayoutView="0" workbookViewId="0" topLeftCell="A1">
      <selection activeCell="A16" sqref="A16:IV19"/>
    </sheetView>
  </sheetViews>
  <sheetFormatPr defaultColWidth="9.140625" defaultRowHeight="12.75"/>
  <cols>
    <col min="1" max="1" width="3.57421875" style="1" customWidth="1"/>
    <col min="2" max="2" width="48.28125" style="1" customWidth="1"/>
    <col min="3" max="3" width="12.421875" style="3" customWidth="1"/>
    <col min="4" max="4" width="28.28125" style="1" customWidth="1"/>
    <col min="5" max="16384" width="9.140625" style="1" customWidth="1"/>
  </cols>
  <sheetData>
    <row r="1" spans="1:4" s="21" customFormat="1" ht="13.5">
      <c r="A1" s="121" t="s">
        <v>23</v>
      </c>
      <c r="B1" s="122"/>
      <c r="C1" s="122"/>
      <c r="D1" s="122"/>
    </row>
    <row r="2" s="2" customFormat="1" ht="15"/>
    <row r="3" s="2" customFormat="1" ht="15">
      <c r="C3" s="4"/>
    </row>
    <row r="4" spans="2:4" s="2" customFormat="1" ht="15.75" thickBot="1">
      <c r="B4" s="123" t="str">
        <f>evaluare!B4</f>
        <v>29/01/2021</v>
      </c>
      <c r="C4" s="124"/>
      <c r="D4" s="5" t="s">
        <v>6</v>
      </c>
    </row>
    <row r="5" spans="1:4" s="3" customFormat="1" ht="39">
      <c r="A5" s="6" t="s">
        <v>0</v>
      </c>
      <c r="B5" s="7" t="s">
        <v>1</v>
      </c>
      <c r="C5" s="90" t="s">
        <v>26</v>
      </c>
      <c r="D5" s="57" t="s">
        <v>14</v>
      </c>
    </row>
    <row r="6" spans="1:4" s="12" customFormat="1" ht="12.75">
      <c r="A6" s="28">
        <v>0</v>
      </c>
      <c r="B6" s="9">
        <v>1</v>
      </c>
      <c r="C6" s="9">
        <v>2</v>
      </c>
      <c r="D6" s="11" t="s">
        <v>15</v>
      </c>
    </row>
    <row r="7" spans="1:4" s="29" customFormat="1" ht="12.75">
      <c r="A7" s="38">
        <v>1</v>
      </c>
      <c r="B7" s="18" t="s">
        <v>18</v>
      </c>
      <c r="C7" s="27">
        <v>3</v>
      </c>
      <c r="D7" s="111">
        <f>ROUND(C7/C$11*C$12,2)</f>
        <v>4220.63</v>
      </c>
    </row>
    <row r="8" spans="1:4" s="29" customFormat="1" ht="12.75">
      <c r="A8" s="38">
        <f>A7+1</f>
        <v>2</v>
      </c>
      <c r="B8" s="18" t="s">
        <v>27</v>
      </c>
      <c r="C8" s="27">
        <v>0</v>
      </c>
      <c r="D8" s="111">
        <f>ROUND(C8/C$11*C$12,2)</f>
        <v>0</v>
      </c>
    </row>
    <row r="9" spans="1:4" s="29" customFormat="1" ht="12.75">
      <c r="A9" s="38">
        <f>A8+1</f>
        <v>3</v>
      </c>
      <c r="B9" s="18" t="s">
        <v>19</v>
      </c>
      <c r="C9" s="27">
        <v>0</v>
      </c>
      <c r="D9" s="111">
        <f>ROUND(C9/C$11*C$12,2)</f>
        <v>0</v>
      </c>
    </row>
    <row r="10" spans="1:4" s="29" customFormat="1" ht="12.75">
      <c r="A10" s="38">
        <f>A9+1</f>
        <v>4</v>
      </c>
      <c r="B10" s="25" t="s">
        <v>20</v>
      </c>
      <c r="C10" s="27">
        <v>0</v>
      </c>
      <c r="D10" s="111">
        <f>ROUND(C10/C$11*C$12,2)</f>
        <v>0</v>
      </c>
    </row>
    <row r="11" spans="1:4" s="3" customFormat="1" ht="12.75">
      <c r="A11" s="16"/>
      <c r="B11" s="30" t="s">
        <v>3</v>
      </c>
      <c r="C11" s="15">
        <f>SUM(C7:C10)</f>
        <v>3</v>
      </c>
      <c r="D11" s="99">
        <f>SUM(D7:D10)</f>
        <v>4220.63</v>
      </c>
    </row>
    <row r="12" spans="1:4" s="29" customFormat="1" ht="13.5" thickBot="1">
      <c r="A12" s="31"/>
      <c r="B12" s="32" t="s">
        <v>12</v>
      </c>
      <c r="C12" s="33">
        <f>evaluare!C13*25%</f>
        <v>4220.625</v>
      </c>
      <c r="D12" s="34"/>
    </row>
    <row r="13" spans="2:4" s="29" customFormat="1" ht="12.75">
      <c r="B13" s="35"/>
      <c r="C13" s="17"/>
      <c r="D13" s="35"/>
    </row>
    <row r="14" spans="2:4" s="29" customFormat="1" ht="12.75">
      <c r="B14" s="36" t="s">
        <v>4</v>
      </c>
      <c r="C14" s="13">
        <f>ROUND(C12/C11,2)</f>
        <v>1406.88</v>
      </c>
      <c r="D14" s="37"/>
    </row>
    <row r="15" spans="2:4" s="29" customFormat="1" ht="12.75">
      <c r="B15" s="35"/>
      <c r="C15" s="13"/>
      <c r="D15" s="37"/>
    </row>
  </sheetData>
  <sheetProtection/>
  <mergeCells count="2">
    <mergeCell ref="A1:D1"/>
    <mergeCell ref="B4:C4"/>
  </mergeCells>
  <printOptions horizontalCentered="1" verticalCentered="1"/>
  <pageMargins left="0.74" right="0.15748031496062992" top="0.24" bottom="0.25" header="0.11811023622047245" footer="0.17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zoomScalePageLayoutView="0" workbookViewId="0" topLeftCell="A1">
      <selection activeCell="A16" sqref="A16:IV17"/>
    </sheetView>
  </sheetViews>
  <sheetFormatPr defaultColWidth="9.140625" defaultRowHeight="12.75"/>
  <cols>
    <col min="1" max="1" width="3.57421875" style="1" customWidth="1"/>
    <col min="2" max="2" width="49.28125" style="1" customWidth="1"/>
    <col min="3" max="3" width="17.140625" style="14" customWidth="1"/>
    <col min="4" max="4" width="23.00390625" style="1" customWidth="1"/>
    <col min="5" max="16384" width="9.140625" style="1" customWidth="1"/>
  </cols>
  <sheetData>
    <row r="1" spans="1:4" s="86" customFormat="1" ht="33.75" customHeight="1">
      <c r="A1" s="121" t="s">
        <v>24</v>
      </c>
      <c r="B1" s="121"/>
      <c r="C1" s="121"/>
      <c r="D1" s="121"/>
    </row>
    <row r="3" spans="2:3" s="2" customFormat="1" ht="15">
      <c r="B3" s="4"/>
      <c r="C3" s="24"/>
    </row>
    <row r="4" spans="2:4" s="2" customFormat="1" ht="15.75" thickBot="1">
      <c r="B4" s="123" t="str">
        <f>evaluare!B4</f>
        <v>29/01/2021</v>
      </c>
      <c r="C4" s="124"/>
      <c r="D4" s="5" t="s">
        <v>7</v>
      </c>
    </row>
    <row r="5" spans="1:4" s="3" customFormat="1" ht="39">
      <c r="A5" s="6" t="s">
        <v>0</v>
      </c>
      <c r="B5" s="7" t="s">
        <v>1</v>
      </c>
      <c r="C5" s="90" t="s">
        <v>26</v>
      </c>
      <c r="D5" s="100" t="s">
        <v>14</v>
      </c>
    </row>
    <row r="6" spans="1:4" s="12" customFormat="1" ht="33" customHeight="1">
      <c r="A6" s="8">
        <v>0</v>
      </c>
      <c r="B6" s="9">
        <v>1</v>
      </c>
      <c r="C6" s="10">
        <v>2</v>
      </c>
      <c r="D6" s="101" t="s">
        <v>16</v>
      </c>
    </row>
    <row r="7" spans="1:4" s="29" customFormat="1" ht="12.75">
      <c r="A7" s="38">
        <v>1</v>
      </c>
      <c r="B7" s="18" t="s">
        <v>18</v>
      </c>
      <c r="C7" s="27">
        <v>12</v>
      </c>
      <c r="D7" s="111">
        <f>ROUND(C7/C$11*C$12,2)</f>
        <v>4220.63</v>
      </c>
    </row>
    <row r="8" spans="1:4" s="29" customFormat="1" ht="12.75">
      <c r="A8" s="38">
        <f>A7+1</f>
        <v>2</v>
      </c>
      <c r="B8" s="18" t="s">
        <v>27</v>
      </c>
      <c r="C8" s="110">
        <v>0</v>
      </c>
      <c r="D8" s="111">
        <f>ROUND(C8/C$11*C$12,2)</f>
        <v>0</v>
      </c>
    </row>
    <row r="9" spans="1:4" s="29" customFormat="1" ht="12.75">
      <c r="A9" s="38">
        <f>A8+1</f>
        <v>3</v>
      </c>
      <c r="B9" s="18" t="s">
        <v>19</v>
      </c>
      <c r="C9" s="27">
        <v>0</v>
      </c>
      <c r="D9" s="111">
        <f>ROUND(C9/C$11*C$12,2)</f>
        <v>0</v>
      </c>
    </row>
    <row r="10" spans="1:4" s="29" customFormat="1" ht="12.75">
      <c r="A10" s="38">
        <f>A9+1</f>
        <v>4</v>
      </c>
      <c r="B10" s="25" t="s">
        <v>20</v>
      </c>
      <c r="C10" s="27">
        <v>0</v>
      </c>
      <c r="D10" s="111">
        <f>ROUND(C10/C$11*C$12,2)</f>
        <v>0</v>
      </c>
    </row>
    <row r="11" spans="1:4" s="29" customFormat="1" ht="13.5" thickBot="1">
      <c r="A11" s="76"/>
      <c r="B11" s="77" t="s">
        <v>3</v>
      </c>
      <c r="C11" s="72">
        <f>SUM(C7:C10)</f>
        <v>12</v>
      </c>
      <c r="D11" s="112">
        <f>SUM(D7:D10)</f>
        <v>4220.63</v>
      </c>
    </row>
    <row r="12" spans="1:4" s="29" customFormat="1" ht="13.5" thickBot="1">
      <c r="A12" s="73"/>
      <c r="B12" s="74" t="s">
        <v>12</v>
      </c>
      <c r="C12" s="75">
        <f>evaluare!C13*25%</f>
        <v>4220.625</v>
      </c>
      <c r="D12" s="102"/>
    </row>
    <row r="13" spans="2:4" s="29" customFormat="1" ht="12.75">
      <c r="B13" s="35"/>
      <c r="C13" s="13"/>
      <c r="D13" s="35"/>
    </row>
    <row r="14" spans="2:4" s="29" customFormat="1" ht="12.75">
      <c r="B14" s="36" t="s">
        <v>4</v>
      </c>
      <c r="C14" s="13">
        <f>ROUND(C12/C11,2)</f>
        <v>351.72</v>
      </c>
      <c r="D14" s="37"/>
    </row>
    <row r="15" spans="2:4" s="29" customFormat="1" ht="12.75">
      <c r="B15" s="35"/>
      <c r="C15" s="13"/>
      <c r="D15" s="37"/>
    </row>
  </sheetData>
  <sheetProtection/>
  <mergeCells count="2">
    <mergeCell ref="A1:D1"/>
    <mergeCell ref="B4:C4"/>
  </mergeCells>
  <printOptions horizontalCentered="1"/>
  <pageMargins left="0.58" right="0.15748031496063" top="0.17" bottom="0.17" header="0.17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SheetLayoutView="100" zoomScalePageLayoutView="0" workbookViewId="0" topLeftCell="A1">
      <selection activeCell="A17" sqref="A17:IV18"/>
    </sheetView>
  </sheetViews>
  <sheetFormatPr defaultColWidth="9.140625" defaultRowHeight="12.75"/>
  <cols>
    <col min="1" max="1" width="3.421875" style="21" customWidth="1"/>
    <col min="2" max="2" width="43.28125" style="21" customWidth="1"/>
    <col min="3" max="3" width="15.28125" style="68" customWidth="1"/>
    <col min="4" max="4" width="14.421875" style="22" customWidth="1"/>
    <col min="5" max="5" width="14.7109375" style="22" customWidth="1"/>
    <col min="6" max="6" width="15.00390625" style="22" customWidth="1"/>
    <col min="7" max="16384" width="9.140625" style="21" customWidth="1"/>
  </cols>
  <sheetData>
    <row r="1" spans="1:6" ht="14.25" customHeight="1">
      <c r="A1" s="81"/>
      <c r="B1" s="82"/>
      <c r="C1" s="83"/>
      <c r="D1" s="82"/>
      <c r="E1" s="84"/>
      <c r="F1" s="85"/>
    </row>
    <row r="2" spans="1:6" ht="28.5" customHeight="1">
      <c r="A2" s="125" t="s">
        <v>29</v>
      </c>
      <c r="B2" s="126"/>
      <c r="C2" s="126"/>
      <c r="D2" s="126"/>
      <c r="E2" s="126"/>
      <c r="F2" s="126"/>
    </row>
    <row r="3" spans="1:6" s="2" customFormat="1" ht="10.5" customHeight="1">
      <c r="A3" s="70"/>
      <c r="B3" s="58"/>
      <c r="C3" s="58"/>
      <c r="D3" s="58"/>
      <c r="E3" s="58"/>
      <c r="F3" s="58"/>
    </row>
    <row r="4" spans="1:6" s="2" customFormat="1" ht="10.5" customHeight="1">
      <c r="A4" s="70"/>
      <c r="B4" s="58"/>
      <c r="C4" s="58"/>
      <c r="D4" s="58"/>
      <c r="E4" s="58"/>
      <c r="F4" s="58"/>
    </row>
    <row r="5" spans="1:6" s="19" customFormat="1" ht="16.5" customHeight="1" thickBot="1">
      <c r="A5" s="123" t="str">
        <f>evaluare!B4</f>
        <v>29/01/2021</v>
      </c>
      <c r="B5" s="124"/>
      <c r="C5" s="59"/>
      <c r="D5" s="20"/>
      <c r="E5" s="20"/>
      <c r="F5" s="24" t="s">
        <v>17</v>
      </c>
    </row>
    <row r="6" spans="1:6" s="63" customFormat="1" ht="70.5" customHeight="1">
      <c r="A6" s="71" t="s">
        <v>0</v>
      </c>
      <c r="B6" s="60" t="s">
        <v>1</v>
      </c>
      <c r="C6" s="61" t="s">
        <v>3</v>
      </c>
      <c r="D6" s="61" t="s">
        <v>11</v>
      </c>
      <c r="E6" s="62" t="s">
        <v>13</v>
      </c>
      <c r="F6" s="114" t="s">
        <v>25</v>
      </c>
    </row>
    <row r="7" spans="1:6" s="103" customFormat="1" ht="9.75" customHeight="1" thickBot="1">
      <c r="A7" s="107">
        <v>0</v>
      </c>
      <c r="B7" s="108">
        <v>1</v>
      </c>
      <c r="C7" s="109">
        <v>2</v>
      </c>
      <c r="D7" s="109">
        <v>3</v>
      </c>
      <c r="E7" s="109">
        <v>4</v>
      </c>
      <c r="F7" s="115">
        <v>5</v>
      </c>
    </row>
    <row r="8" spans="1:6" s="69" customFormat="1" ht="12.75">
      <c r="A8" s="105">
        <v>1</v>
      </c>
      <c r="B8" s="18" t="s">
        <v>18</v>
      </c>
      <c r="C8" s="113">
        <f>SUM(D8:F8)</f>
        <v>9304.14</v>
      </c>
      <c r="D8" s="106">
        <f>evaluare!D7</f>
        <v>862.88</v>
      </c>
      <c r="E8" s="106">
        <f>cal_ISO!D7</f>
        <v>4220.63</v>
      </c>
      <c r="F8" s="116">
        <f>cal_II!D7</f>
        <v>4220.63</v>
      </c>
    </row>
    <row r="9" spans="1:6" s="69" customFormat="1" ht="12.75">
      <c r="A9" s="105">
        <f>A8+1</f>
        <v>2</v>
      </c>
      <c r="B9" s="18" t="s">
        <v>27</v>
      </c>
      <c r="C9" s="113">
        <f>SUM(D9:F9)</f>
        <v>5602.48</v>
      </c>
      <c r="D9" s="106">
        <f>evaluare!D8</f>
        <v>5602.48</v>
      </c>
      <c r="E9" s="106">
        <f>cal_ISO!D8</f>
        <v>0</v>
      </c>
      <c r="F9" s="116">
        <f>cal_II!D8</f>
        <v>0</v>
      </c>
    </row>
    <row r="10" spans="1:6" s="69" customFormat="1" ht="12.75">
      <c r="A10" s="105">
        <f>A9+1</f>
        <v>3</v>
      </c>
      <c r="B10" s="18" t="s">
        <v>19</v>
      </c>
      <c r="C10" s="113">
        <f>SUM(D10:F10)</f>
        <v>987.94</v>
      </c>
      <c r="D10" s="106">
        <f>evaluare!D9</f>
        <v>987.94</v>
      </c>
      <c r="E10" s="106">
        <f>cal_ISO!D9</f>
        <v>0</v>
      </c>
      <c r="F10" s="116">
        <f>cal_II!D9</f>
        <v>0</v>
      </c>
    </row>
    <row r="11" spans="1:6" s="69" customFormat="1" ht="12.75">
      <c r="A11" s="105">
        <f>A10+1</f>
        <v>4</v>
      </c>
      <c r="B11" s="25" t="s">
        <v>20</v>
      </c>
      <c r="C11" s="113">
        <f>SUM(D11:F11)</f>
        <v>987.94</v>
      </c>
      <c r="D11" s="106">
        <f>evaluare!D10</f>
        <v>987.94</v>
      </c>
      <c r="E11" s="106">
        <f>cal_ISO!D10</f>
        <v>0</v>
      </c>
      <c r="F11" s="116">
        <f>cal_II!D10</f>
        <v>0</v>
      </c>
    </row>
    <row r="12" spans="1:6" s="59" customFormat="1" ht="15" customHeight="1" thickBot="1">
      <c r="A12" s="64"/>
      <c r="B12" s="65" t="s">
        <v>3</v>
      </c>
      <c r="C12" s="66">
        <f>SUM(C8:C11)</f>
        <v>16882.5</v>
      </c>
      <c r="D12" s="66">
        <f>SUM(D8:D11)</f>
        <v>8441.24</v>
      </c>
      <c r="E12" s="66">
        <f>SUM(E8:E11)</f>
        <v>4220.63</v>
      </c>
      <c r="F12" s="117">
        <f>SUM(F8:F11)</f>
        <v>4220.63</v>
      </c>
    </row>
    <row r="13" spans="3:6" s="19" customFormat="1" ht="12.75" hidden="1">
      <c r="C13" s="67" t="e">
        <f>#REF!/0.76</f>
        <v>#REF!</v>
      </c>
      <c r="D13" s="20" t="e">
        <f>#REF!/$C13</f>
        <v>#REF!</v>
      </c>
      <c r="E13" s="20" t="e">
        <f>#REF!/$C13</f>
        <v>#REF!</v>
      </c>
      <c r="F13" s="20" t="e">
        <f>#REF!/$C13</f>
        <v>#REF!</v>
      </c>
    </row>
    <row r="14" spans="3:6" s="19" customFormat="1" ht="12.75">
      <c r="C14" s="67"/>
      <c r="D14" s="20"/>
      <c r="E14" s="20"/>
      <c r="F14" s="20"/>
    </row>
    <row r="15" spans="2:6" s="59" customFormat="1" ht="12.75">
      <c r="B15" s="59" t="s">
        <v>9</v>
      </c>
      <c r="C15" s="67"/>
      <c r="D15" s="67">
        <f>evaluare!C15</f>
        <v>12.51</v>
      </c>
      <c r="E15" s="67">
        <f>cal_ISO!C14</f>
        <v>1406.88</v>
      </c>
      <c r="F15" s="67">
        <f>cal_II!C14</f>
        <v>351.72</v>
      </c>
    </row>
    <row r="16" spans="3:6" s="19" customFormat="1" ht="12.75">
      <c r="C16" s="67"/>
      <c r="D16" s="20"/>
      <c r="E16" s="20"/>
      <c r="F16" s="20"/>
    </row>
  </sheetData>
  <sheetProtection/>
  <mergeCells count="2">
    <mergeCell ref="A2:F2"/>
    <mergeCell ref="A5:B5"/>
  </mergeCells>
  <printOptions horizontalCentered="1"/>
  <pageMargins left="0.57" right="0" top="0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2020-08-04T14:26:55Z</cp:lastPrinted>
  <dcterms:created xsi:type="dcterms:W3CDTF">2003-02-20T14:27:52Z</dcterms:created>
  <dcterms:modified xsi:type="dcterms:W3CDTF">2021-02-02T09:39:51Z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